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0f496e5f975282e/Desktop/"/>
    </mc:Choice>
  </mc:AlternateContent>
  <xr:revisionPtr revIDLastSave="627" documentId="13_ncr:1_{C48EC681-74B9-4F40-B555-ACE701FC098B}" xr6:coauthVersionLast="47" xr6:coauthVersionMax="47" xr10:uidLastSave="{B30F7091-33A4-4046-BF98-4E93C1DBE711}"/>
  <bookViews>
    <workbookView xWindow="-120" yWindow="-120" windowWidth="20730" windowHeight="11160" xr2:uid="{00000000-000D-0000-FFFF-FFFF00000000}"/>
  </bookViews>
  <sheets>
    <sheet name="Pareto Chart" sheetId="2" r:id="rId1"/>
    <sheet name="_data" sheetId="3" r:id="rId2"/>
  </sheets>
  <externalReferences>
    <externalReference r:id="rId3"/>
  </externalReferences>
  <definedNames>
    <definedName name="Correlation_Options">'[1]Data Validation Sources'!$C$2:$C$6</definedName>
    <definedName name="_xlnm.Print_Area" localSheetId="0">'Pareto Chart'!$A$1:$X$21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2" l="1"/>
  <c r="C6" i="3" s="1"/>
  <c r="M8" i="2"/>
  <c r="C7" i="3" s="1"/>
  <c r="M9" i="2"/>
  <c r="C8" i="3" s="1"/>
  <c r="M10" i="2"/>
  <c r="C9" i="3" s="1"/>
  <c r="M11" i="2"/>
  <c r="M12" i="2"/>
  <c r="M13" i="2"/>
  <c r="M4" i="2"/>
  <c r="C3" i="3" s="1"/>
  <c r="M5" i="2"/>
  <c r="C4" i="3" s="1"/>
  <c r="M6" i="2"/>
  <c r="C5" i="3" s="1"/>
  <c r="C11" i="3"/>
  <c r="C12" i="3"/>
  <c r="G14" i="2"/>
  <c r="H14" i="2"/>
  <c r="I14" i="2"/>
  <c r="J14" i="2"/>
  <c r="K14" i="2"/>
  <c r="L14" i="2"/>
  <c r="F14" i="2"/>
  <c r="C10" i="3"/>
  <c r="C12" i="2"/>
  <c r="C13" i="2" l="1"/>
  <c r="B4" i="3"/>
  <c r="F4" i="3" s="1"/>
  <c r="B5" i="3"/>
  <c r="F5" i="3" s="1"/>
  <c r="B6" i="3"/>
  <c r="F6" i="3" s="1"/>
  <c r="B7" i="3"/>
  <c r="F7" i="3" s="1"/>
  <c r="B8" i="3"/>
  <c r="F8" i="3" s="1"/>
  <c r="B9" i="3"/>
  <c r="F9" i="3" s="1"/>
  <c r="B10" i="3"/>
  <c r="F10" i="3" s="1"/>
  <c r="B11" i="3"/>
  <c r="F11" i="3" s="1"/>
  <c r="B12" i="3"/>
  <c r="F12" i="3" s="1"/>
  <c r="B3" i="3"/>
  <c r="F3" i="3" s="1"/>
  <c r="D5" i="3" l="1"/>
  <c r="E5" i="3" s="1"/>
  <c r="D6" i="3"/>
  <c r="E6" i="3" s="1"/>
  <c r="D9" i="3"/>
  <c r="E9" i="3" s="1"/>
  <c r="D11" i="3"/>
  <c r="D7" i="3"/>
  <c r="E7" i="3" s="1"/>
  <c r="D3" i="3"/>
  <c r="E3" i="3" s="1"/>
  <c r="D8" i="3"/>
  <c r="E8" i="3" s="1"/>
  <c r="D10" i="3"/>
  <c r="D4" i="3"/>
  <c r="D12" i="3"/>
  <c r="E12" i="3" s="1"/>
  <c r="G9" i="3" l="1"/>
  <c r="G5" i="3"/>
  <c r="G8" i="3"/>
  <c r="G11" i="3"/>
  <c r="E11" i="3"/>
  <c r="G10" i="3"/>
  <c r="E10" i="3"/>
  <c r="G4" i="3"/>
  <c r="E4" i="3"/>
  <c r="G6" i="3"/>
  <c r="G3" i="3"/>
  <c r="G7" i="3"/>
  <c r="G12" i="3"/>
  <c r="G13" i="3" l="1"/>
  <c r="H11" i="3" l="1"/>
  <c r="H10" i="3"/>
  <c r="H8" i="3"/>
  <c r="H6" i="3"/>
  <c r="H9" i="3"/>
  <c r="H5" i="3"/>
  <c r="H4" i="3"/>
  <c r="H3" i="3"/>
  <c r="I3" i="3" s="1"/>
  <c r="H12" i="3"/>
  <c r="H7" i="3"/>
  <c r="I4" i="3" l="1"/>
  <c r="I5" i="3" s="1"/>
  <c r="I6" i="3" s="1"/>
  <c r="I7" i="3" s="1"/>
  <c r="I8" i="3" s="1"/>
  <c r="I9" i="3" s="1"/>
  <c r="I10" i="3" s="1"/>
  <c r="I11" i="3" s="1"/>
  <c r="I12" i="3" s="1"/>
</calcChain>
</file>

<file path=xl/sharedStrings.xml><?xml version="1.0" encoding="utf-8"?>
<sst xmlns="http://schemas.openxmlformats.org/spreadsheetml/2006/main" count="34" uniqueCount="31">
  <si>
    <t>Continuous Improvement Toolkit . www.citoolkit.com</t>
  </si>
  <si>
    <t>Guide:</t>
  </si>
  <si>
    <t>Conclusion:</t>
  </si>
  <si>
    <t>Process</t>
  </si>
  <si>
    <t>Date</t>
  </si>
  <si>
    <t>Analyst</t>
  </si>
  <si>
    <t>Category</t>
  </si>
  <si>
    <t>Description</t>
  </si>
  <si>
    <t>Ordered totals</t>
  </si>
  <si>
    <t>Trunc</t>
  </si>
  <si>
    <t>%</t>
  </si>
  <si>
    <t>Accumulated %</t>
  </si>
  <si>
    <t>Total + fraction</t>
  </si>
  <si>
    <t>Order of event</t>
  </si>
  <si>
    <r>
      <t xml:space="preserve">  </t>
    </r>
    <r>
      <rPr>
        <b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You need only to fill the white cells.</t>
    </r>
  </si>
  <si>
    <t>Total categories</t>
  </si>
  <si>
    <t>Total frequencies</t>
  </si>
  <si>
    <t xml:space="preserve">  Categories may contain information about factors, causes, events, complaints, error, defects, issues, etc.</t>
  </si>
  <si>
    <t>Project</t>
  </si>
  <si>
    <t>Frequencies</t>
  </si>
  <si>
    <t>Cumulative Frequencies</t>
  </si>
  <si>
    <t>Pareto Chart - Weekly Data</t>
  </si>
  <si>
    <t>Total</t>
  </si>
  <si>
    <t>Mon</t>
  </si>
  <si>
    <t>Tue</t>
  </si>
  <si>
    <t>Wed</t>
  </si>
  <si>
    <t>Thu</t>
  </si>
  <si>
    <t>Fri</t>
  </si>
  <si>
    <t>Sat</t>
  </si>
  <si>
    <t>Sun</t>
  </si>
  <si>
    <t xml:space="preserve">  Enter the Pareto items in the 'Category' column, then enter the frequency of each category per 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</si>
</sst>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24"/>
      <name val="Calibri"/>
      <family val="2"/>
      <scheme val="minor"/>
    </font>
    <font>
      <sz val="10"/>
      <name val="Arial"/>
      <family val="2"/>
    </font>
    <font>
      <sz val="11"/>
      <color theme="0" tint="-0.499984740745262"/>
      <name val="Calibri"/>
      <family val="2"/>
      <scheme val="minor"/>
    </font>
    <font>
      <b/>
      <sz val="11"/>
      <name val="Calibri"/>
      <family val="2"/>
    </font>
    <font>
      <sz val="11"/>
      <color theme="0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darkUp">
        <fgColor theme="0" tint="-0.24994659260841701"/>
        <bgColor theme="0" tint="-0.14999847407452621"/>
      </patternFill>
    </fill>
    <fill>
      <patternFill patternType="solid">
        <fgColor theme="1" tint="0.34998626667073579"/>
        <bgColor indexed="64"/>
      </patternFill>
    </fill>
  </fills>
  <borders count="12">
    <border>
      <left/>
      <right/>
      <top/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</borders>
  <cellStyleXfs count="4">
    <xf numFmtId="0" fontId="0" fillId="0" borderId="0"/>
    <xf numFmtId="0" fontId="9" fillId="0" borderId="0" applyProtection="0"/>
    <xf numFmtId="0" fontId="9" fillId="0" borderId="0"/>
    <xf numFmtId="0" fontId="5" fillId="0" borderId="0"/>
  </cellStyleXfs>
  <cellXfs count="53">
    <xf numFmtId="0" fontId="0" fillId="0" borderId="0" xfId="0"/>
    <xf numFmtId="0" fontId="8" fillId="4" borderId="0" xfId="0" applyFont="1" applyFill="1" applyBorder="1" applyAlignment="1" applyProtection="1">
      <alignment vertical="center"/>
    </xf>
    <xf numFmtId="0" fontId="7" fillId="4" borderId="0" xfId="0" applyFont="1" applyFill="1" applyAlignment="1" applyProtection="1">
      <alignment vertical="center"/>
    </xf>
    <xf numFmtId="0" fontId="7" fillId="4" borderId="0" xfId="0" applyFont="1" applyFill="1" applyBorder="1" applyAlignment="1" applyProtection="1">
      <alignment horizontal="right" vertical="center"/>
    </xf>
    <xf numFmtId="0" fontId="7" fillId="4" borderId="0" xfId="0" applyFont="1" applyFill="1" applyAlignment="1" applyProtection="1">
      <alignment horizontal="center" vertical="center"/>
    </xf>
    <xf numFmtId="0" fontId="7" fillId="4" borderId="0" xfId="0" applyFont="1" applyFill="1" applyBorder="1" applyAlignment="1" applyProtection="1">
      <alignment vertical="center"/>
    </xf>
    <xf numFmtId="0" fontId="10" fillId="4" borderId="0" xfId="0" applyFont="1" applyFill="1" applyBorder="1" applyAlignment="1" applyProtection="1">
      <alignment horizontal="right" vertical="center"/>
    </xf>
    <xf numFmtId="0" fontId="11" fillId="4" borderId="0" xfId="0" applyFont="1" applyFill="1" applyAlignment="1" applyProtection="1">
      <alignment vertical="center"/>
    </xf>
    <xf numFmtId="0" fontId="10" fillId="4" borderId="9" xfId="0" applyFont="1" applyFill="1" applyBorder="1" applyAlignment="1" applyProtection="1">
      <alignment horizontal="left" vertical="center"/>
    </xf>
    <xf numFmtId="0" fontId="7" fillId="5" borderId="9" xfId="0" applyFont="1" applyFill="1" applyBorder="1" applyAlignment="1" applyProtection="1">
      <alignment vertical="center"/>
    </xf>
    <xf numFmtId="1" fontId="7" fillId="3" borderId="9" xfId="0" applyNumberFormat="1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/>
    </xf>
    <xf numFmtId="0" fontId="7" fillId="0" borderId="9" xfId="0" applyFont="1" applyFill="1" applyBorder="1" applyAlignment="1" applyProtection="1">
      <alignment vertical="center"/>
      <protection locked="0"/>
    </xf>
    <xf numFmtId="0" fontId="13" fillId="4" borderId="0" xfId="0" applyFont="1" applyFill="1" applyAlignment="1" applyProtection="1">
      <alignment vertical="center"/>
    </xf>
    <xf numFmtId="0" fontId="14" fillId="4" borderId="0" xfId="0" applyFont="1" applyFill="1" applyAlignment="1" applyProtection="1">
      <alignment horizontal="center" vertical="center"/>
    </xf>
    <xf numFmtId="0" fontId="14" fillId="4" borderId="0" xfId="0" applyFont="1" applyFill="1" applyAlignment="1" applyProtection="1">
      <alignment vertical="center"/>
    </xf>
    <xf numFmtId="0" fontId="7" fillId="4" borderId="0" xfId="2" applyFont="1" applyFill="1" applyAlignment="1" applyProtection="1">
      <alignment vertical="center"/>
    </xf>
    <xf numFmtId="0" fontId="15" fillId="4" borderId="0" xfId="0" applyFont="1" applyFill="1" applyAlignment="1" applyProtection="1">
      <alignment horizontal="left" vertical="center"/>
    </xf>
    <xf numFmtId="0" fontId="7" fillId="4" borderId="7" xfId="0" applyFont="1" applyFill="1" applyBorder="1" applyAlignment="1" applyProtection="1">
      <alignment vertical="center"/>
    </xf>
    <xf numFmtId="0" fontId="13" fillId="4" borderId="0" xfId="0" applyFont="1" applyFill="1" applyBorder="1" applyAlignment="1" applyProtection="1">
      <alignment vertical="center"/>
    </xf>
    <xf numFmtId="0" fontId="13" fillId="4" borderId="7" xfId="0" applyFont="1" applyFill="1" applyBorder="1" applyAlignment="1" applyProtection="1">
      <alignment vertical="center"/>
    </xf>
    <xf numFmtId="2" fontId="10" fillId="4" borderId="10" xfId="0" applyNumberFormat="1" applyFont="1" applyFill="1" applyBorder="1" applyAlignment="1" applyProtection="1">
      <alignment horizontal="left" vertical="center"/>
    </xf>
    <xf numFmtId="0" fontId="12" fillId="6" borderId="9" xfId="0" applyFont="1" applyFill="1" applyBorder="1" applyAlignment="1" applyProtection="1">
      <alignment horizontal="center" vertical="center" wrapText="1"/>
    </xf>
    <xf numFmtId="0" fontId="12" fillId="6" borderId="9" xfId="0" applyFont="1" applyFill="1" applyBorder="1" applyAlignment="1" applyProtection="1">
      <alignment horizontal="center" vertical="center"/>
    </xf>
    <xf numFmtId="0" fontId="7" fillId="4" borderId="0" xfId="0" applyFont="1" applyFill="1" applyProtection="1"/>
    <xf numFmtId="0" fontId="7" fillId="2" borderId="9" xfId="0" applyFont="1" applyFill="1" applyBorder="1" applyAlignment="1" applyProtection="1">
      <alignment horizontal="center" vertical="center"/>
    </xf>
    <xf numFmtId="165" fontId="7" fillId="2" borderId="9" xfId="0" applyNumberFormat="1" applyFont="1" applyFill="1" applyBorder="1" applyAlignment="1" applyProtection="1">
      <alignment horizontal="center" vertical="center"/>
    </xf>
    <xf numFmtId="0" fontId="7" fillId="4" borderId="0" xfId="0" applyFont="1" applyFill="1" applyBorder="1" applyProtection="1"/>
    <xf numFmtId="0" fontId="7" fillId="4" borderId="0" xfId="0" applyFont="1" applyFill="1" applyBorder="1" applyAlignment="1" applyProtection="1">
      <alignment horizontal="center"/>
    </xf>
    <xf numFmtId="2" fontId="7" fillId="2" borderId="9" xfId="0" applyNumberFormat="1" applyFont="1" applyFill="1" applyBorder="1" applyAlignment="1" applyProtection="1">
      <alignment horizontal="center" vertical="center"/>
    </xf>
    <xf numFmtId="164" fontId="7" fillId="2" borderId="9" xfId="0" applyNumberFormat="1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horizontal="right" vertical="center"/>
    </xf>
    <xf numFmtId="1" fontId="10" fillId="4" borderId="9" xfId="0" applyNumberFormat="1" applyFont="1" applyFill="1" applyBorder="1" applyAlignment="1" applyProtection="1">
      <alignment horizontal="left" vertical="center"/>
    </xf>
    <xf numFmtId="49" fontId="2" fillId="0" borderId="9" xfId="3" applyNumberFormat="1" applyFont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left" vertical="top" wrapText="1"/>
      <protection locked="0"/>
    </xf>
    <xf numFmtId="0" fontId="7" fillId="2" borderId="0" xfId="1" applyFont="1" applyFill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left" vertical="top" wrapText="1"/>
      <protection locked="0"/>
    </xf>
    <xf numFmtId="0" fontId="4" fillId="3" borderId="3" xfId="0" applyFont="1" applyFill="1" applyBorder="1" applyAlignment="1" applyProtection="1">
      <alignment horizontal="left" vertical="top" wrapText="1"/>
      <protection locked="0"/>
    </xf>
    <xf numFmtId="0" fontId="4" fillId="3" borderId="4" xfId="0" applyFont="1" applyFill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0" fontId="4" fillId="3" borderId="0" xfId="0" applyFont="1" applyFill="1" applyBorder="1" applyAlignment="1" applyProtection="1">
      <alignment horizontal="left" vertical="top" wrapText="1"/>
      <protection locked="0"/>
    </xf>
    <xf numFmtId="0" fontId="4" fillId="3" borderId="5" xfId="0" applyFont="1" applyFill="1" applyBorder="1" applyAlignment="1" applyProtection="1">
      <alignment horizontal="left" vertical="top" wrapText="1"/>
      <protection locked="0"/>
    </xf>
    <xf numFmtId="0" fontId="4" fillId="3" borderId="6" xfId="0" applyFont="1" applyFill="1" applyBorder="1" applyAlignment="1" applyProtection="1">
      <alignment horizontal="left" vertical="top" wrapText="1"/>
      <protection locked="0"/>
    </xf>
    <xf numFmtId="0" fontId="4" fillId="3" borderId="7" xfId="0" applyFont="1" applyFill="1" applyBorder="1" applyAlignment="1" applyProtection="1">
      <alignment horizontal="left" vertical="top" wrapText="1"/>
      <protection locked="0"/>
    </xf>
    <xf numFmtId="0" fontId="4" fillId="3" borderId="8" xfId="0" applyFont="1" applyFill="1" applyBorder="1" applyAlignment="1" applyProtection="1">
      <alignment horizontal="left" vertical="top" wrapText="1"/>
      <protection locked="0"/>
    </xf>
    <xf numFmtId="0" fontId="10" fillId="4" borderId="0" xfId="0" applyFont="1" applyFill="1" applyAlignment="1" applyProtection="1">
      <alignment horizontal="right" vertical="center" textRotation="180"/>
    </xf>
    <xf numFmtId="0" fontId="10" fillId="4" borderId="0" xfId="0" applyFont="1" applyFill="1" applyBorder="1" applyAlignment="1" applyProtection="1">
      <alignment horizontal="right" vertical="center" textRotation="90"/>
    </xf>
    <xf numFmtId="1" fontId="7" fillId="4" borderId="0" xfId="0" applyNumberFormat="1" applyFont="1" applyFill="1" applyBorder="1" applyAlignment="1" applyProtection="1">
      <alignment horizontal="center" vertical="center"/>
    </xf>
    <xf numFmtId="164" fontId="10" fillId="4" borderId="10" xfId="3" applyNumberFormat="1" applyFont="1" applyFill="1" applyBorder="1" applyAlignment="1" applyProtection="1">
      <alignment horizontal="right" vertical="center"/>
    </xf>
    <xf numFmtId="1" fontId="10" fillId="4" borderId="10" xfId="0" applyNumberFormat="1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center" vertical="center"/>
    </xf>
    <xf numFmtId="1" fontId="10" fillId="4" borderId="11" xfId="0" applyNumberFormat="1" applyFont="1" applyFill="1" applyBorder="1" applyAlignment="1" applyProtection="1">
      <alignment horizontal="center" vertical="center"/>
    </xf>
    <xf numFmtId="49" fontId="1" fillId="0" borderId="9" xfId="3" applyNumberFormat="1" applyFont="1" applyBorder="1" applyAlignment="1" applyProtection="1">
      <alignment horizontal="center" vertical="center"/>
      <protection locked="0"/>
    </xf>
  </cellXfs>
  <cellStyles count="4">
    <cellStyle name="Normal" xfId="0" builtinId="0"/>
    <cellStyle name="Normal 2" xfId="1" xr:uid="{C98C0D9A-3FDE-47F5-BC71-3349652DC888}"/>
    <cellStyle name="Normal 3" xfId="3" xr:uid="{B30B3AAA-8C5B-42A5-B2DD-B2ADF428132B}"/>
    <cellStyle name="Normal 4" xfId="2" xr:uid="{4710C67E-27F3-402F-BC6B-2C2DC977D365}"/>
  </cellStyles>
  <dxfs count="0"/>
  <tableStyles count="0" defaultTableStyle="TableStyleMedium2" defaultPivotStyle="PivotStyleLight16"/>
  <colors>
    <mruColors>
      <color rgb="FFE6E6E6"/>
      <color rgb="FFC3E1FF"/>
      <color rgb="FFCCFFFF"/>
      <color rgb="FFFCFCFC"/>
      <color rgb="FFF8F8F8"/>
      <color rgb="FFDDDDDD"/>
      <color rgb="FF0000CC"/>
      <color rgb="FFCCCC00"/>
      <color rgb="FFFFFF99"/>
      <color rgb="FFCD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222542074713777E-2"/>
          <c:y val="5.892915765360697E-2"/>
          <c:w val="0.87217847769028867"/>
          <c:h val="0.84896016513634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_data!$D$2</c:f>
              <c:strCache>
                <c:ptCount val="1"/>
                <c:pt idx="0">
                  <c:v>Ordered totals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>
              <a:solidFill>
                <a:schemeClr val="bg1">
                  <a:lumMod val="65000"/>
                </a:schemeClr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CFFFF"/>
              </a:solidFill>
              <a:ln w="6350">
                <a:solidFill>
                  <a:schemeClr val="bg1">
                    <a:lumMod val="6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CD6-4D43-8BFE-DE1AFD5879C3}"/>
              </c:ext>
            </c:extLst>
          </c:dPt>
          <c:dPt>
            <c:idx val="1"/>
            <c:invertIfNegative val="0"/>
            <c:bubble3D val="0"/>
            <c:spPr>
              <a:solidFill>
                <a:srgbClr val="C3E1FF"/>
              </a:solidFill>
              <a:ln w="6350">
                <a:solidFill>
                  <a:schemeClr val="bg1">
                    <a:lumMod val="6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CD6-4D43-8BFE-DE1AFD5879C3}"/>
              </c:ext>
            </c:extLst>
          </c:dPt>
          <c:dLbls>
            <c:numFmt formatCode="0;\-0;;@\,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_data!$E$3:$E$12</c:f>
            </c:strRef>
          </c:cat>
          <c:val>
            <c:numRef>
              <c:f>_data!$D$3:$D$12</c:f>
              <c:numCache>
                <c:formatCode>General</c:formatCode>
                <c:ptCount val="10"/>
                <c:pt idx="0">
                  <c:v>0.1</c:v>
                </c:pt>
                <c:pt idx="1">
                  <c:v>0.09</c:v>
                </c:pt>
                <c:pt idx="2">
                  <c:v>0.08</c:v>
                </c:pt>
                <c:pt idx="3">
                  <c:v>7.0000000000000007E-2</c:v>
                </c:pt>
                <c:pt idx="4">
                  <c:v>0.06</c:v>
                </c:pt>
                <c:pt idx="5">
                  <c:v>0.05</c:v>
                </c:pt>
                <c:pt idx="6">
                  <c:v>0.04</c:v>
                </c:pt>
                <c:pt idx="7">
                  <c:v>0.03</c:v>
                </c:pt>
                <c:pt idx="8">
                  <c:v>0.02</c:v>
                </c:pt>
                <c:pt idx="9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D6-4D43-8BFE-DE1AFD587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3768768"/>
        <c:axId val="183769152"/>
      </c:barChart>
      <c:lineChart>
        <c:grouping val="standard"/>
        <c:varyColors val="0"/>
        <c:ser>
          <c:idx val="1"/>
          <c:order val="1"/>
          <c:tx>
            <c:strRef>
              <c:f>_data!$I$2</c:f>
              <c:strCache>
                <c:ptCount val="1"/>
                <c:pt idx="0">
                  <c:v>Accumulated %</c:v>
                </c:pt>
              </c:strCache>
            </c:strRef>
          </c:tx>
          <c:spPr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x"/>
            <c:size val="6"/>
            <c:spPr>
              <a:solidFill>
                <a:schemeClr val="lt1"/>
              </a:solidFill>
              <a:ln w="12700" cap="flat" cmpd="sng" algn="ctr">
                <a:solidFill>
                  <a:schemeClr val="dk1"/>
                </a:solidFill>
                <a:prstDash val="solid"/>
              </a:ln>
              <a:effectLst/>
            </c:spPr>
          </c:marker>
          <c:val>
            <c:numRef>
              <c:f>_data!$I$3:$I$12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CD6-4D43-8BFE-DE1AFD587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741064"/>
        <c:axId val="183769536"/>
      </c:lineChart>
      <c:catAx>
        <c:axId val="18376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83769152"/>
        <c:crosses val="autoZero"/>
        <c:auto val="1"/>
        <c:lblAlgn val="ctr"/>
        <c:lblOffset val="0"/>
        <c:tickMarkSkip val="1"/>
        <c:noMultiLvlLbl val="0"/>
      </c:catAx>
      <c:valAx>
        <c:axId val="1837691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183768768"/>
        <c:crosses val="autoZero"/>
        <c:crossBetween val="between"/>
      </c:valAx>
      <c:valAx>
        <c:axId val="18376953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183741064"/>
        <c:crosses val="max"/>
        <c:crossBetween val="between"/>
      </c:valAx>
      <c:catAx>
        <c:axId val="183741064"/>
        <c:scaling>
          <c:orientation val="minMax"/>
        </c:scaling>
        <c:delete val="1"/>
        <c:axPos val="b"/>
        <c:majorTickMark val="out"/>
        <c:minorTickMark val="none"/>
        <c:tickLblPos val="none"/>
        <c:crossAx val="183769536"/>
        <c:crosses val="autoZero"/>
        <c:auto val="1"/>
        <c:lblAlgn val="ctr"/>
        <c:lblOffset val="100"/>
        <c:noMultiLvlLbl val="0"/>
      </c:catAx>
      <c:spPr>
        <a:solidFill>
          <a:srgbClr val="FCFCFC"/>
        </a:solidFill>
        <a:ln w="6350">
          <a:noFill/>
          <a:prstDash val="solid"/>
        </a:ln>
      </c:spPr>
    </c:plotArea>
    <c:plotVisOnly val="1"/>
    <c:dispBlanksAs val="gap"/>
    <c:showDLblsOverMax val="0"/>
  </c:chart>
  <c:spPr>
    <a:solidFill>
      <a:srgbClr val="E6E6E6"/>
    </a:solidFill>
    <a:ln w="1270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23</xdr:col>
      <xdr:colOff>0</xdr:colOff>
      <xdr:row>13</xdr:row>
      <xdr:rowOff>190499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FB11E2-58D7-4151-B4C2-D3FA1F6C0E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aadeddin\Desktop\QFD\House%20of%20Quality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use of Quality 1"/>
      <sheetName val="Data Validation Sources"/>
      <sheetName val="House of Quality 2"/>
      <sheetName val="House of Quality 3"/>
      <sheetName val="House of Quality 4"/>
      <sheetName val="About"/>
    </sheetNames>
    <sheetDataSet>
      <sheetData sheetId="0" refreshError="1"/>
      <sheetData sheetId="1">
        <row r="2">
          <cell r="C2" t="str">
            <v>┼┼</v>
          </cell>
        </row>
        <row r="3">
          <cell r="C3" t="str">
            <v>┼</v>
          </cell>
        </row>
        <row r="4">
          <cell r="C4" t="str">
            <v>▬</v>
          </cell>
        </row>
        <row r="5">
          <cell r="C5" t="str">
            <v>▼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28"/>
  <sheetViews>
    <sheetView showGridLines="0" tabSelected="1" zoomScaleNormal="100" workbookViewId="0"/>
  </sheetViews>
  <sheetFormatPr defaultColWidth="8.85546875" defaultRowHeight="14.25" customHeight="1" x14ac:dyDescent="0.2"/>
  <cols>
    <col min="1" max="1" width="2.7109375" style="2" customWidth="1"/>
    <col min="2" max="2" width="12.7109375" style="2" customWidth="1"/>
    <col min="3" max="3" width="21.7109375" style="2" customWidth="1"/>
    <col min="4" max="4" width="5.7109375" style="2" customWidth="1"/>
    <col min="5" max="5" width="14.7109375" style="2" customWidth="1"/>
    <col min="6" max="12" width="4.7109375" style="2" customWidth="1"/>
    <col min="13" max="13" width="6.7109375" style="2" customWidth="1"/>
    <col min="14" max="14" width="5.7109375" style="2" customWidth="1"/>
    <col min="15" max="22" width="8.85546875" style="2"/>
    <col min="23" max="23" width="8.85546875" style="2" customWidth="1"/>
    <col min="24" max="24" width="3.7109375" style="2" customWidth="1"/>
    <col min="25" max="16384" width="8.85546875" style="2"/>
  </cols>
  <sheetData>
    <row r="1" spans="2:24" ht="31.5" x14ac:dyDescent="0.2">
      <c r="B1" s="1" t="s">
        <v>21</v>
      </c>
    </row>
    <row r="2" spans="2:24" ht="15" x14ac:dyDescent="0.2">
      <c r="B2" s="3"/>
      <c r="C2" s="4"/>
      <c r="E2" s="4" t="s">
        <v>6</v>
      </c>
      <c r="F2" s="4" t="s">
        <v>23</v>
      </c>
      <c r="G2" s="4" t="s">
        <v>24</v>
      </c>
      <c r="H2" s="4" t="s">
        <v>25</v>
      </c>
      <c r="I2" s="4" t="s">
        <v>26</v>
      </c>
      <c r="J2" s="4" t="s">
        <v>27</v>
      </c>
      <c r="K2" s="4" t="s">
        <v>28</v>
      </c>
      <c r="L2" s="4" t="s">
        <v>29</v>
      </c>
      <c r="M2" s="50"/>
    </row>
    <row r="3" spans="2:24" ht="18" customHeight="1" x14ac:dyDescent="0.2">
      <c r="B3" s="3" t="s">
        <v>4</v>
      </c>
      <c r="C3" s="12"/>
      <c r="D3" s="3"/>
      <c r="E3" s="9"/>
      <c r="F3" s="9"/>
      <c r="G3" s="9"/>
      <c r="H3" s="9"/>
      <c r="I3" s="9"/>
      <c r="J3" s="9"/>
      <c r="K3" s="9"/>
      <c r="L3" s="9"/>
      <c r="M3" s="50" t="s">
        <v>22</v>
      </c>
      <c r="N3" s="46" t="s">
        <v>19</v>
      </c>
      <c r="X3" s="45" t="s">
        <v>20</v>
      </c>
    </row>
    <row r="4" spans="2:24" ht="18" customHeight="1" x14ac:dyDescent="0.2">
      <c r="B4" s="3" t="s">
        <v>18</v>
      </c>
      <c r="C4" s="12"/>
      <c r="D4" s="6">
        <v>1</v>
      </c>
      <c r="E4" s="52"/>
      <c r="F4" s="10"/>
      <c r="G4" s="10"/>
      <c r="H4" s="10"/>
      <c r="I4" s="10"/>
      <c r="J4" s="10"/>
      <c r="K4" s="10"/>
      <c r="L4" s="10"/>
      <c r="M4" s="51">
        <f t="shared" ref="M4:M5" si="0">SUM(F4:L4)</f>
        <v>0</v>
      </c>
      <c r="N4" s="46"/>
      <c r="X4" s="45"/>
    </row>
    <row r="5" spans="2:24" ht="18" customHeight="1" x14ac:dyDescent="0.2">
      <c r="B5" s="3" t="s">
        <v>3</v>
      </c>
      <c r="C5" s="12"/>
      <c r="D5" s="6">
        <v>2</v>
      </c>
      <c r="E5" s="52"/>
      <c r="F5" s="10"/>
      <c r="G5" s="10"/>
      <c r="H5" s="10"/>
      <c r="I5" s="10"/>
      <c r="J5" s="10"/>
      <c r="K5" s="10"/>
      <c r="L5" s="10"/>
      <c r="M5" s="51">
        <f t="shared" si="0"/>
        <v>0</v>
      </c>
      <c r="N5" s="46"/>
      <c r="X5" s="45"/>
    </row>
    <row r="6" spans="2:24" ht="18" customHeight="1" x14ac:dyDescent="0.2">
      <c r="B6" s="3" t="s">
        <v>5</v>
      </c>
      <c r="C6" s="12"/>
      <c r="D6" s="6">
        <v>3</v>
      </c>
      <c r="E6" s="52"/>
      <c r="F6" s="10"/>
      <c r="G6" s="10"/>
      <c r="H6" s="10"/>
      <c r="I6" s="10"/>
      <c r="J6" s="10"/>
      <c r="K6" s="10"/>
      <c r="L6" s="10"/>
      <c r="M6" s="51">
        <f>SUM(F6:L6)</f>
        <v>0</v>
      </c>
      <c r="N6" s="46"/>
      <c r="X6" s="45"/>
    </row>
    <row r="7" spans="2:24" ht="18" customHeight="1" x14ac:dyDescent="0.2">
      <c r="B7" s="5"/>
      <c r="C7" s="9"/>
      <c r="D7" s="6">
        <v>4</v>
      </c>
      <c r="E7" s="52"/>
      <c r="F7" s="10"/>
      <c r="G7" s="10"/>
      <c r="H7" s="10"/>
      <c r="I7" s="10"/>
      <c r="J7" s="10"/>
      <c r="K7" s="10"/>
      <c r="L7" s="10"/>
      <c r="M7" s="51">
        <f t="shared" ref="M7:M13" si="1">SUM(F7:L7)</f>
        <v>0</v>
      </c>
      <c r="N7" s="46"/>
      <c r="X7" s="45"/>
    </row>
    <row r="8" spans="2:24" ht="18" customHeight="1" x14ac:dyDescent="0.2">
      <c r="B8" s="3" t="s">
        <v>7</v>
      </c>
      <c r="C8" s="34"/>
      <c r="D8" s="6">
        <v>5</v>
      </c>
      <c r="E8" s="52"/>
      <c r="F8" s="10"/>
      <c r="G8" s="10"/>
      <c r="H8" s="10"/>
      <c r="I8" s="10"/>
      <c r="J8" s="10"/>
      <c r="K8" s="10"/>
      <c r="L8" s="10"/>
      <c r="M8" s="51">
        <f t="shared" si="1"/>
        <v>0</v>
      </c>
      <c r="N8" s="46"/>
      <c r="X8" s="45"/>
    </row>
    <row r="9" spans="2:24" ht="18" customHeight="1" x14ac:dyDescent="0.2">
      <c r="B9" s="3"/>
      <c r="C9" s="34"/>
      <c r="D9" s="6">
        <v>6</v>
      </c>
      <c r="E9" s="33"/>
      <c r="F9" s="10"/>
      <c r="G9" s="10"/>
      <c r="H9" s="10"/>
      <c r="I9" s="10"/>
      <c r="J9" s="10"/>
      <c r="K9" s="10"/>
      <c r="L9" s="10"/>
      <c r="M9" s="51">
        <f t="shared" si="1"/>
        <v>0</v>
      </c>
      <c r="N9" s="46"/>
      <c r="X9" s="45"/>
    </row>
    <row r="10" spans="2:24" ht="18" customHeight="1" x14ac:dyDescent="0.2">
      <c r="B10" s="3"/>
      <c r="C10" s="34"/>
      <c r="D10" s="6">
        <v>7</v>
      </c>
      <c r="E10" s="33"/>
      <c r="F10" s="10"/>
      <c r="G10" s="10"/>
      <c r="H10" s="10"/>
      <c r="I10" s="10"/>
      <c r="J10" s="10"/>
      <c r="K10" s="10"/>
      <c r="L10" s="10"/>
      <c r="M10" s="51">
        <f t="shared" si="1"/>
        <v>0</v>
      </c>
      <c r="N10" s="46"/>
      <c r="X10" s="45"/>
    </row>
    <row r="11" spans="2:24" ht="18" customHeight="1" x14ac:dyDescent="0.2">
      <c r="B11" s="5"/>
      <c r="C11" s="9"/>
      <c r="D11" s="6">
        <v>8</v>
      </c>
      <c r="E11" s="33"/>
      <c r="F11" s="10"/>
      <c r="G11" s="10"/>
      <c r="H11" s="10"/>
      <c r="I11" s="10"/>
      <c r="J11" s="10"/>
      <c r="K11" s="10"/>
      <c r="L11" s="10"/>
      <c r="M11" s="51">
        <f t="shared" si="1"/>
        <v>0</v>
      </c>
      <c r="N11" s="46"/>
      <c r="X11" s="45"/>
    </row>
    <row r="12" spans="2:24" ht="18" customHeight="1" x14ac:dyDescent="0.2">
      <c r="B12" s="31" t="s">
        <v>15</v>
      </c>
      <c r="C12" s="8" t="str">
        <f>IF(COUNTA(E4:E13)=0,"",COUNTA(E4:E13))</f>
        <v/>
      </c>
      <c r="D12" s="6">
        <v>9</v>
      </c>
      <c r="E12" s="33"/>
      <c r="F12" s="10"/>
      <c r="G12" s="10"/>
      <c r="H12" s="10"/>
      <c r="I12" s="10"/>
      <c r="J12" s="10"/>
      <c r="K12" s="10"/>
      <c r="L12" s="10"/>
      <c r="M12" s="51">
        <f t="shared" si="1"/>
        <v>0</v>
      </c>
      <c r="N12" s="46"/>
      <c r="X12" s="45"/>
    </row>
    <row r="13" spans="2:24" ht="18" customHeight="1" x14ac:dyDescent="0.2">
      <c r="B13" s="31" t="s">
        <v>16</v>
      </c>
      <c r="C13" s="32" t="str">
        <f>IF(SUM(M4:M13)=0,"",SUM(M4:M13))</f>
        <v/>
      </c>
      <c r="D13" s="6">
        <v>10</v>
      </c>
      <c r="E13" s="33"/>
      <c r="F13" s="10"/>
      <c r="G13" s="10"/>
      <c r="H13" s="10"/>
      <c r="I13" s="10"/>
      <c r="J13" s="10"/>
      <c r="K13" s="10"/>
      <c r="L13" s="10"/>
      <c r="M13" s="51">
        <f t="shared" si="1"/>
        <v>0</v>
      </c>
      <c r="N13" s="46"/>
      <c r="X13" s="45"/>
    </row>
    <row r="14" spans="2:24" ht="18" customHeight="1" x14ac:dyDescent="0.2">
      <c r="B14" s="3"/>
      <c r="C14" s="21"/>
      <c r="D14" s="19"/>
      <c r="E14" s="48" t="s">
        <v>22</v>
      </c>
      <c r="F14" s="49">
        <f>SUM(F4:F13)</f>
        <v>0</v>
      </c>
      <c r="G14" s="49">
        <f t="shared" ref="G14:L14" si="2">SUM(G4:G13)</f>
        <v>0</v>
      </c>
      <c r="H14" s="49">
        <f t="shared" si="2"/>
        <v>0</v>
      </c>
      <c r="I14" s="49">
        <f t="shared" si="2"/>
        <v>0</v>
      </c>
      <c r="J14" s="49">
        <f t="shared" si="2"/>
        <v>0</v>
      </c>
      <c r="K14" s="49">
        <f t="shared" si="2"/>
        <v>0</v>
      </c>
      <c r="L14" s="49">
        <f t="shared" si="2"/>
        <v>0</v>
      </c>
      <c r="M14" s="47"/>
      <c r="N14" s="5"/>
    </row>
    <row r="15" spans="2:24" ht="18" customHeight="1" x14ac:dyDescent="0.2">
      <c r="B15" s="7" t="s">
        <v>2</v>
      </c>
      <c r="C15" s="20"/>
      <c r="D15" s="13"/>
      <c r="E15" s="18"/>
    </row>
    <row r="16" spans="2:24" ht="18" customHeight="1" x14ac:dyDescent="0.2"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8"/>
    </row>
    <row r="17" spans="2:23" ht="18" customHeight="1" x14ac:dyDescent="0.2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1"/>
    </row>
    <row r="18" spans="2:23" ht="18" customHeight="1" x14ac:dyDescent="0.2"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1"/>
    </row>
    <row r="19" spans="2:23" ht="18" customHeight="1" x14ac:dyDescent="0.2"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1"/>
    </row>
    <row r="20" spans="2:23" ht="18" customHeight="1" x14ac:dyDescent="0.2">
      <c r="B20" s="42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4"/>
    </row>
    <row r="21" spans="2:23" ht="18" customHeight="1" x14ac:dyDescent="0.2">
      <c r="B21" s="14"/>
      <c r="C21" s="14"/>
      <c r="D21" s="14"/>
    </row>
    <row r="22" spans="2:23" ht="18" customHeight="1" x14ac:dyDescent="0.2">
      <c r="B22" s="35" t="s">
        <v>0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</row>
    <row r="23" spans="2:23" ht="18" customHeight="1" x14ac:dyDescent="0.2">
      <c r="B23" s="14"/>
      <c r="C23" s="14"/>
      <c r="D23" s="14"/>
    </row>
    <row r="24" spans="2:23" ht="15" customHeight="1" x14ac:dyDescent="0.2">
      <c r="B24" s="15" t="s">
        <v>1</v>
      </c>
      <c r="C24" s="14"/>
      <c r="D24" s="14"/>
    </row>
    <row r="25" spans="2:23" ht="15" customHeight="1" x14ac:dyDescent="0.2">
      <c r="B25" s="17" t="s">
        <v>30</v>
      </c>
      <c r="C25" s="14"/>
      <c r="D25" s="14"/>
    </row>
    <row r="26" spans="2:23" ht="15" customHeight="1" x14ac:dyDescent="0.2">
      <c r="B26" s="17" t="s">
        <v>17</v>
      </c>
    </row>
    <row r="27" spans="2:23" ht="14.25" customHeight="1" x14ac:dyDescent="0.2">
      <c r="B27" s="16" t="s">
        <v>14</v>
      </c>
    </row>
    <row r="28" spans="2:23" ht="14.25" customHeight="1" x14ac:dyDescent="0.2">
      <c r="B28" s="16"/>
    </row>
  </sheetData>
  <mergeCells count="5">
    <mergeCell ref="N3:N13"/>
    <mergeCell ref="C8:C10"/>
    <mergeCell ref="B22:W22"/>
    <mergeCell ref="B16:W20"/>
    <mergeCell ref="X3:X13"/>
  </mergeCells>
  <phoneticPr fontId="6" type="noConversion"/>
  <printOptions horizontalCentered="1" verticalCentered="1"/>
  <pageMargins left="0.1" right="0.1" top="0.1" bottom="0.1" header="0.2" footer="0.2"/>
  <pageSetup scale="7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96589-D5C9-4FEF-84FE-1679B77CFCCE}">
  <dimension ref="B2:I13"/>
  <sheetViews>
    <sheetView showGridLines="0" zoomScale="85" zoomScaleNormal="85" workbookViewId="0">
      <selection activeCell="C5" sqref="C5"/>
    </sheetView>
  </sheetViews>
  <sheetFormatPr defaultRowHeight="15" x14ac:dyDescent="0.25"/>
  <cols>
    <col min="1" max="1" width="9.140625" style="24"/>
    <col min="2" max="9" width="17.5703125" style="24" customWidth="1"/>
    <col min="10" max="16384" width="9.140625" style="24"/>
  </cols>
  <sheetData>
    <row r="2" spans="2:9" ht="18" customHeight="1" x14ac:dyDescent="0.25">
      <c r="B2" s="22" t="s">
        <v>6</v>
      </c>
      <c r="C2" s="23" t="s">
        <v>12</v>
      </c>
      <c r="D2" s="23" t="s">
        <v>8</v>
      </c>
      <c r="E2" s="23" t="s">
        <v>13</v>
      </c>
      <c r="F2" s="22" t="s">
        <v>6</v>
      </c>
      <c r="G2" s="22" t="s">
        <v>9</v>
      </c>
      <c r="H2" s="23" t="s">
        <v>10</v>
      </c>
      <c r="I2" s="23" t="s">
        <v>11</v>
      </c>
    </row>
    <row r="3" spans="2:9" ht="18" customHeight="1" x14ac:dyDescent="0.25">
      <c r="B3" s="25">
        <f>'Pareto Chart'!E4</f>
        <v>0</v>
      </c>
      <c r="C3" s="29">
        <f>'Pareto Chart'!M4+0.01</f>
        <v>0.01</v>
      </c>
      <c r="D3" s="25">
        <f>LARGE($C$3:$C$12,1)</f>
        <v>0.1</v>
      </c>
      <c r="E3" s="25" t="str">
        <f t="shared" ref="E3:E12" si="0">IF(VLOOKUP(D3,$C$3:$F$12,4,FALSE)=0,"",VLOOKUP(D3,$C$3:$F$12,4,FALSE))</f>
        <v/>
      </c>
      <c r="F3" s="25">
        <f t="shared" ref="F3:F12" si="1">B3</f>
        <v>0</v>
      </c>
      <c r="G3" s="25">
        <f>TRUNC(D3)</f>
        <v>0</v>
      </c>
      <c r="H3" s="26" t="str">
        <f t="shared" ref="H3:H12" si="2">IF(ISERROR(G3/$G$13),"",G3/$G$13)</f>
        <v/>
      </c>
      <c r="I3" s="26" t="str">
        <f>IF(H3&lt;&gt;"",H3,"")</f>
        <v/>
      </c>
    </row>
    <row r="4" spans="2:9" ht="18" customHeight="1" x14ac:dyDescent="0.25">
      <c r="B4" s="25">
        <f>'Pareto Chart'!E5</f>
        <v>0</v>
      </c>
      <c r="C4" s="29">
        <f>'Pareto Chart'!M5+0.02</f>
        <v>0.02</v>
      </c>
      <c r="D4" s="25">
        <f>LARGE($C$3:$C$12,2)</f>
        <v>0.09</v>
      </c>
      <c r="E4" s="25" t="str">
        <f t="shared" si="0"/>
        <v/>
      </c>
      <c r="F4" s="25">
        <f t="shared" si="1"/>
        <v>0</v>
      </c>
      <c r="G4" s="25">
        <f t="shared" ref="G4:G12" si="3">TRUNC(D4)</f>
        <v>0</v>
      </c>
      <c r="H4" s="26" t="str">
        <f t="shared" si="2"/>
        <v/>
      </c>
      <c r="I4" s="26" t="str">
        <f>IF(H4&lt;&gt;"",H4+I3,"")</f>
        <v/>
      </c>
    </row>
    <row r="5" spans="2:9" ht="18" customHeight="1" x14ac:dyDescent="0.25">
      <c r="B5" s="25">
        <f>'Pareto Chart'!E6</f>
        <v>0</v>
      </c>
      <c r="C5" s="29">
        <f>'Pareto Chart'!M6+0.03</f>
        <v>0.03</v>
      </c>
      <c r="D5" s="25">
        <f>LARGE($C$3:$C$12,3)</f>
        <v>0.08</v>
      </c>
      <c r="E5" s="25" t="str">
        <f t="shared" si="0"/>
        <v/>
      </c>
      <c r="F5" s="25">
        <f t="shared" si="1"/>
        <v>0</v>
      </c>
      <c r="G5" s="25">
        <f t="shared" si="3"/>
        <v>0</v>
      </c>
      <c r="H5" s="26" t="str">
        <f t="shared" si="2"/>
        <v/>
      </c>
      <c r="I5" s="26" t="str">
        <f>IF(H5&lt;&gt;"",H5+I4,"")</f>
        <v/>
      </c>
    </row>
    <row r="6" spans="2:9" ht="18" customHeight="1" x14ac:dyDescent="0.25">
      <c r="B6" s="25">
        <f>'Pareto Chart'!E7</f>
        <v>0</v>
      </c>
      <c r="C6" s="29">
        <f>'Pareto Chart'!M7+0.04</f>
        <v>0.04</v>
      </c>
      <c r="D6" s="25">
        <f>LARGE($C$3:$C$12,4)</f>
        <v>7.0000000000000007E-2</v>
      </c>
      <c r="E6" s="25" t="str">
        <f t="shared" si="0"/>
        <v/>
      </c>
      <c r="F6" s="25">
        <f t="shared" si="1"/>
        <v>0</v>
      </c>
      <c r="G6" s="25">
        <f t="shared" si="3"/>
        <v>0</v>
      </c>
      <c r="H6" s="26" t="str">
        <f t="shared" si="2"/>
        <v/>
      </c>
      <c r="I6" s="26" t="str">
        <f t="shared" ref="I6:I12" si="4">IF(H6&lt;&gt;"",H6+I5,"")</f>
        <v/>
      </c>
    </row>
    <row r="7" spans="2:9" ht="18" customHeight="1" x14ac:dyDescent="0.25">
      <c r="B7" s="25">
        <f>'Pareto Chart'!E8</f>
        <v>0</v>
      </c>
      <c r="C7" s="29">
        <f>'Pareto Chart'!M8+0.05</f>
        <v>0.05</v>
      </c>
      <c r="D7" s="25">
        <f>LARGE($C$3:$C$12,5)</f>
        <v>0.06</v>
      </c>
      <c r="E7" s="25" t="str">
        <f t="shared" si="0"/>
        <v/>
      </c>
      <c r="F7" s="25">
        <f t="shared" si="1"/>
        <v>0</v>
      </c>
      <c r="G7" s="25">
        <f t="shared" si="3"/>
        <v>0</v>
      </c>
      <c r="H7" s="26" t="str">
        <f t="shared" si="2"/>
        <v/>
      </c>
      <c r="I7" s="26" t="str">
        <f t="shared" si="4"/>
        <v/>
      </c>
    </row>
    <row r="8" spans="2:9" ht="18" customHeight="1" x14ac:dyDescent="0.25">
      <c r="B8" s="25">
        <f>'Pareto Chart'!E9</f>
        <v>0</v>
      </c>
      <c r="C8" s="29">
        <f>'Pareto Chart'!M9+0.06</f>
        <v>0.06</v>
      </c>
      <c r="D8" s="25">
        <f>LARGE($C$3:$C$12,6)</f>
        <v>0.05</v>
      </c>
      <c r="E8" s="25" t="str">
        <f t="shared" si="0"/>
        <v/>
      </c>
      <c r="F8" s="25">
        <f t="shared" si="1"/>
        <v>0</v>
      </c>
      <c r="G8" s="25">
        <f t="shared" si="3"/>
        <v>0</v>
      </c>
      <c r="H8" s="26" t="str">
        <f t="shared" si="2"/>
        <v/>
      </c>
      <c r="I8" s="26" t="str">
        <f t="shared" si="4"/>
        <v/>
      </c>
    </row>
    <row r="9" spans="2:9" ht="18" customHeight="1" x14ac:dyDescent="0.25">
      <c r="B9" s="25">
        <f>'Pareto Chart'!E10</f>
        <v>0</v>
      </c>
      <c r="C9" s="29">
        <f>'Pareto Chart'!M10+0.07</f>
        <v>7.0000000000000007E-2</v>
      </c>
      <c r="D9" s="25">
        <f>LARGE($C$3:$C$12,7)</f>
        <v>0.04</v>
      </c>
      <c r="E9" s="25" t="str">
        <f t="shared" si="0"/>
        <v/>
      </c>
      <c r="F9" s="25">
        <f t="shared" si="1"/>
        <v>0</v>
      </c>
      <c r="G9" s="25">
        <f t="shared" si="3"/>
        <v>0</v>
      </c>
      <c r="H9" s="26" t="str">
        <f t="shared" si="2"/>
        <v/>
      </c>
      <c r="I9" s="26" t="str">
        <f t="shared" si="4"/>
        <v/>
      </c>
    </row>
    <row r="10" spans="2:9" ht="18" customHeight="1" x14ac:dyDescent="0.25">
      <c r="B10" s="25">
        <f>'Pareto Chart'!E11</f>
        <v>0</v>
      </c>
      <c r="C10" s="29">
        <f>'Pareto Chart'!M11+0.08</f>
        <v>0.08</v>
      </c>
      <c r="D10" s="25">
        <f>LARGE($C$3:$C$12,8)</f>
        <v>0.03</v>
      </c>
      <c r="E10" s="25" t="str">
        <f t="shared" si="0"/>
        <v/>
      </c>
      <c r="F10" s="25">
        <f t="shared" si="1"/>
        <v>0</v>
      </c>
      <c r="G10" s="25">
        <f t="shared" si="3"/>
        <v>0</v>
      </c>
      <c r="H10" s="26" t="str">
        <f t="shared" si="2"/>
        <v/>
      </c>
      <c r="I10" s="26" t="str">
        <f t="shared" si="4"/>
        <v/>
      </c>
    </row>
    <row r="11" spans="2:9" ht="18" customHeight="1" x14ac:dyDescent="0.25">
      <c r="B11" s="25">
        <f>'Pareto Chart'!E12</f>
        <v>0</v>
      </c>
      <c r="C11" s="29">
        <f>'Pareto Chart'!M12+0.09</f>
        <v>0.09</v>
      </c>
      <c r="D11" s="25">
        <f>LARGE($C$3:$C$12,9)</f>
        <v>0.02</v>
      </c>
      <c r="E11" s="25" t="str">
        <f t="shared" si="0"/>
        <v/>
      </c>
      <c r="F11" s="25">
        <f t="shared" si="1"/>
        <v>0</v>
      </c>
      <c r="G11" s="25">
        <f t="shared" si="3"/>
        <v>0</v>
      </c>
      <c r="H11" s="26" t="str">
        <f t="shared" si="2"/>
        <v/>
      </c>
      <c r="I11" s="26" t="str">
        <f t="shared" si="4"/>
        <v/>
      </c>
    </row>
    <row r="12" spans="2:9" ht="18" customHeight="1" x14ac:dyDescent="0.25">
      <c r="B12" s="25">
        <f>'Pareto Chart'!E13</f>
        <v>0</v>
      </c>
      <c r="C12" s="30">
        <f>'Pareto Chart'!M13+0.1</f>
        <v>0.1</v>
      </c>
      <c r="D12" s="25">
        <f>LARGE($C$3:$C$12,10)</f>
        <v>0.01</v>
      </c>
      <c r="E12" s="25" t="str">
        <f t="shared" si="0"/>
        <v/>
      </c>
      <c r="F12" s="25">
        <f t="shared" si="1"/>
        <v>0</v>
      </c>
      <c r="G12" s="25">
        <f t="shared" si="3"/>
        <v>0</v>
      </c>
      <c r="H12" s="26" t="str">
        <f t="shared" si="2"/>
        <v/>
      </c>
      <c r="I12" s="26" t="str">
        <f t="shared" si="4"/>
        <v/>
      </c>
    </row>
    <row r="13" spans="2:9" x14ac:dyDescent="0.25">
      <c r="D13" s="11"/>
      <c r="F13" s="27"/>
      <c r="G13" s="28">
        <f>SUM(G3:G12)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Pareto Chart</vt:lpstr>
      <vt:lpstr>_data</vt:lpstr>
      <vt:lpstr>'Pareto Chart'!Print_Area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lolo</dc:creator>
  <cp:lastModifiedBy>l s</cp:lastModifiedBy>
  <cp:lastPrinted>2021-10-09T16:26:47Z</cp:lastPrinted>
  <dcterms:created xsi:type="dcterms:W3CDTF">1996-10-14T23:33:28Z</dcterms:created>
  <dcterms:modified xsi:type="dcterms:W3CDTF">2021-10-09T17:25:13Z</dcterms:modified>
</cp:coreProperties>
</file>